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ocuments\Manuales\2024 06 24 stock man en curso\"/>
    </mc:Choice>
  </mc:AlternateContent>
  <bookViews>
    <workbookView xWindow="0" yWindow="0" windowWidth="21570" windowHeight="8205"/>
  </bookViews>
  <sheets>
    <sheet name="Hoja1" sheetId="1" r:id="rId1"/>
  </sheets>
  <definedNames>
    <definedName name="Acanaltest">Hoja1!$E$53</definedName>
    <definedName name="anchocanal">Hoja1!$E$21</definedName>
    <definedName name="halto">Hoja1!$E$24</definedName>
    <definedName name="hbajo">Hoja1!$E$31</definedName>
    <definedName name="htest">Hoja1!$E$52</definedName>
    <definedName name="hzalto">Hoja1!$E$28</definedName>
    <definedName name="hzbajo">Hoja1!$E$35</definedName>
    <definedName name="ordorigen">Hoja1!$E$41</definedName>
    <definedName name="pendm">Hoja1!$E$40</definedName>
    <definedName name="Qalto">Hoja1!$E$23</definedName>
    <definedName name="Qbajo">Hoja1!$E$30</definedName>
    <definedName name="Qtest">Hoja1!$E$50</definedName>
    <definedName name="Qtestms">Hoja1!$E$51</definedName>
    <definedName name="vbaja">Hoja1!$E$34</definedName>
    <definedName name="vmax">Hoja1!$E$26</definedName>
    <definedName name="xmax">Hoja1!#REF!</definedName>
    <definedName name="xmin">Hoja1!#REF!</definedName>
    <definedName name="ymax">Hoja1!#REF!</definedName>
    <definedName name="ymin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4" i="1" s="1"/>
  <c r="E55" i="1" s="1"/>
  <c r="E51" i="1"/>
  <c r="E32" i="1" l="1"/>
  <c r="E25" i="1"/>
  <c r="E30" i="1"/>
  <c r="E23" i="1"/>
  <c r="E33" i="1" l="1"/>
  <c r="E34" i="1" s="1"/>
  <c r="E26" i="1"/>
  <c r="E27" i="1" s="1"/>
  <c r="E40" i="1" l="1"/>
  <c r="E41" i="1" s="1"/>
  <c r="G47" i="1" s="1"/>
  <c r="G44" i="1" l="1"/>
  <c r="G45" i="1"/>
  <c r="G46" i="1"/>
</calcChain>
</file>

<file path=xl/sharedStrings.xml><?xml version="1.0" encoding="utf-8"?>
<sst xmlns="http://schemas.openxmlformats.org/spreadsheetml/2006/main" count="89" uniqueCount="55">
  <si>
    <t>cm/s</t>
  </si>
  <si>
    <t>lt/min</t>
  </si>
  <si>
    <t>Recalibracion del H33-10 con la punta H33-1</t>
  </si>
  <si>
    <t>Datos del fabricante:</t>
  </si>
  <si>
    <t>Marca</t>
  </si>
  <si>
    <t>Nixon</t>
  </si>
  <si>
    <t>Modelos</t>
  </si>
  <si>
    <t>Streamflo</t>
  </si>
  <si>
    <t>sonda 403</t>
  </si>
  <si>
    <t>Cabezal</t>
  </si>
  <si>
    <t>sonda de baja velocidad, entre 5 y 150 cm/s nominales (el rango exacto depende de la unidad)</t>
  </si>
  <si>
    <t>El Streamflo hace una calibración de dos puntos:</t>
  </si>
  <si>
    <t>Velocidad correspondiente a</t>
  </si>
  <si>
    <t>Hz</t>
  </si>
  <si>
    <t>Hz =&gt;</t>
  </si>
  <si>
    <t>La recta y = mx + b será</t>
  </si>
  <si>
    <t>m = delta y / delta x</t>
  </si>
  <si>
    <t>Ahora usamos esta ecuacion de recta para encontrar los valores que pide el cabezal</t>
  </si>
  <si>
    <t>Veloc = m Hz + b</t>
  </si>
  <si>
    <t>cm/(s Hz)</t>
  </si>
  <si>
    <t>b = ymin - m xmin</t>
  </si>
  <si>
    <t>verif de q la ec es correcta</t>
  </si>
  <si>
    <t>dato requerido por el cabezal</t>
  </si>
  <si>
    <t>mm</t>
  </si>
  <si>
    <t>m3/s</t>
  </si>
  <si>
    <t>m2</t>
  </si>
  <si>
    <t>m/s</t>
  </si>
  <si>
    <t>Estos números son difíciles de leer en el reticulado de la cartilla, y tambien de medir con certeza</t>
  </si>
  <si>
    <t>Por esto conviene usar interpolaciones.</t>
  </si>
  <si>
    <t>Vamos a precisar medir cuántos Hz entrega la sonda bajo dos velocidades diferentes.</t>
  </si>
  <si>
    <t>Conviene que las velocidades sean lo mas diferentes posibles, pero que se mantengan dentro del rango de medición</t>
  </si>
  <si>
    <t>Tenemos un equipo que es capaz generar y mantener una velocidad constante, el banco F1-10-2-A</t>
  </si>
  <si>
    <t>Tomaremos la velocidad más alta al máximo caudal que el F1-10-2-A pueda entregar.</t>
  </si>
  <si>
    <t>Tomaremos como velocidad más baja una que aún deje mover al rotor suvamente (no intermitentemente)</t>
  </si>
  <si>
    <t>El área cambiará con el caudal, así que habrá que medirla en cada caso.</t>
  </si>
  <si>
    <t>Dato del canal:</t>
  </si>
  <si>
    <t>ancho</t>
  </si>
  <si>
    <t>Con el caudal máximo</t>
  </si>
  <si>
    <t>Q</t>
  </si>
  <si>
    <t>Altura del pelo de agua</t>
  </si>
  <si>
    <t>Area A</t>
  </si>
  <si>
    <t>v alta = Q / A</t>
  </si>
  <si>
    <t>Con el caudal bajo</t>
  </si>
  <si>
    <t>v baja = Qbajo /A</t>
  </si>
  <si>
    <t>Medir cuantos Hz entrega el rotor</t>
  </si>
  <si>
    <t>Ahora reconstruyamos la recta que vincula Hz con velocidad</t>
  </si>
  <si>
    <t>tantos</t>
  </si>
  <si>
    <t>Estimaremos q  la velocidad en casi todos los puntos internos del canal será la misma (tomando en el centro, al 60% de altura como la más representativa)</t>
  </si>
  <si>
    <t>De acuerdo a esto Q = v A y despejando, v = Q / A</t>
  </si>
  <si>
    <t>Ahora que hemos calibrado, probemos la calibración con distintos caudales del canal</t>
  </si>
  <si>
    <t>Cargá el caudal Q del caudalímetro digital</t>
  </si>
  <si>
    <t>que equivale a</t>
  </si>
  <si>
    <t>Medí la altura del pelo de agua</t>
  </si>
  <si>
    <t>Area de canal ahora</t>
  </si>
  <si>
    <t>La velocidad deberia 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</si>
</sst>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0" xfId="0" applyFont="1" applyBorder="1"/>
    <xf numFmtId="0" fontId="0" fillId="0" borderId="1" xfId="0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0" fontId="0" fillId="2" borderId="2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165" fontId="1" fillId="0" borderId="0" xfId="0" applyNumberFormat="1" applyFont="1" applyBorder="1"/>
    <xf numFmtId="0" fontId="0" fillId="0" borderId="0" xfId="0" applyBorder="1" applyAlignment="1">
      <alignment horizontal="right"/>
    </xf>
    <xf numFmtId="165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16" zoomScale="85" zoomScaleNormal="85" workbookViewId="0">
      <selection activeCell="E53" sqref="E53"/>
    </sheetView>
  </sheetViews>
  <sheetFormatPr baseColWidth="10" defaultRowHeight="15" x14ac:dyDescent="0.25"/>
  <cols>
    <col min="4" max="4" width="33.28515625" customWidth="1"/>
    <col min="5" max="5" width="12.5703125" customWidth="1"/>
  </cols>
  <sheetData>
    <row r="1" spans="1:9" ht="26.25" x14ac:dyDescent="0.4">
      <c r="A1" s="2" t="s">
        <v>2</v>
      </c>
    </row>
    <row r="2" spans="1:9" x14ac:dyDescent="0.25">
      <c r="B2" s="13" t="s">
        <v>3</v>
      </c>
      <c r="C2" s="4"/>
      <c r="D2" s="4"/>
      <c r="E2" s="4"/>
      <c r="F2" s="4"/>
      <c r="G2" s="4"/>
      <c r="H2" s="4"/>
      <c r="I2" s="5"/>
    </row>
    <row r="3" spans="1:9" x14ac:dyDescent="0.25">
      <c r="B3" s="9" t="s">
        <v>4</v>
      </c>
      <c r="C3" s="10" t="s">
        <v>5</v>
      </c>
      <c r="D3" s="10"/>
      <c r="E3" s="10"/>
      <c r="F3" s="10"/>
      <c r="G3" s="10"/>
      <c r="H3" s="10"/>
      <c r="I3" s="11"/>
    </row>
    <row r="4" spans="1:9" x14ac:dyDescent="0.25">
      <c r="B4" s="9" t="s">
        <v>6</v>
      </c>
      <c r="C4" s="10" t="s">
        <v>7</v>
      </c>
      <c r="D4" s="10" t="s">
        <v>9</v>
      </c>
      <c r="E4" s="10"/>
      <c r="F4" s="10"/>
      <c r="G4" s="10"/>
      <c r="H4" s="10"/>
      <c r="I4" s="11"/>
    </row>
    <row r="5" spans="1:9" x14ac:dyDescent="0.25">
      <c r="B5" s="6"/>
      <c r="C5" s="7" t="s">
        <v>8</v>
      </c>
      <c r="D5" s="7" t="s">
        <v>10</v>
      </c>
      <c r="E5" s="7"/>
      <c r="F5" s="7"/>
      <c r="G5" s="7"/>
      <c r="H5" s="7"/>
      <c r="I5" s="8"/>
    </row>
    <row r="6" spans="1:9" x14ac:dyDescent="0.25">
      <c r="B6" s="13" t="s">
        <v>11</v>
      </c>
      <c r="C6" s="4"/>
      <c r="D6" s="4"/>
      <c r="E6" s="4"/>
      <c r="F6" s="4"/>
      <c r="G6" s="4"/>
      <c r="H6" s="4"/>
      <c r="I6" s="5"/>
    </row>
    <row r="7" spans="1:9" x14ac:dyDescent="0.25">
      <c r="B7" s="9"/>
      <c r="C7" s="10"/>
      <c r="D7" s="10" t="s">
        <v>12</v>
      </c>
      <c r="E7" s="10">
        <v>0</v>
      </c>
      <c r="F7" s="10" t="s">
        <v>14</v>
      </c>
      <c r="G7" s="10" t="s">
        <v>46</v>
      </c>
      <c r="H7" s="10" t="s">
        <v>0</v>
      </c>
      <c r="I7" s="11"/>
    </row>
    <row r="8" spans="1:9" x14ac:dyDescent="0.25">
      <c r="B8" s="6"/>
      <c r="C8" s="7"/>
      <c r="D8" s="7" t="s">
        <v>12</v>
      </c>
      <c r="E8" s="7">
        <v>50</v>
      </c>
      <c r="F8" s="7" t="s">
        <v>14</v>
      </c>
      <c r="G8" s="7" t="s">
        <v>46</v>
      </c>
      <c r="H8" s="7" t="s">
        <v>0</v>
      </c>
      <c r="I8" s="8"/>
    </row>
    <row r="9" spans="1:9" x14ac:dyDescent="0.25">
      <c r="B9" s="13" t="s">
        <v>27</v>
      </c>
      <c r="C9" s="4"/>
      <c r="D9" s="4"/>
      <c r="E9" s="4"/>
      <c r="F9" s="4"/>
      <c r="G9" s="4"/>
      <c r="H9" s="4"/>
      <c r="I9" s="5"/>
    </row>
    <row r="10" spans="1:9" x14ac:dyDescent="0.25">
      <c r="B10" s="6" t="s">
        <v>28</v>
      </c>
      <c r="C10" s="7"/>
      <c r="D10" s="7"/>
      <c r="E10" s="7"/>
      <c r="F10" s="7"/>
      <c r="G10" s="7"/>
      <c r="H10" s="7"/>
      <c r="I10" s="8"/>
    </row>
    <row r="11" spans="1:9" x14ac:dyDescent="0.25">
      <c r="B11" s="13" t="s">
        <v>29</v>
      </c>
      <c r="C11" s="4"/>
      <c r="D11" s="4"/>
      <c r="E11" s="4"/>
      <c r="F11" s="4"/>
      <c r="G11" s="4"/>
      <c r="H11" s="4"/>
      <c r="I11" s="5"/>
    </row>
    <row r="12" spans="1:9" x14ac:dyDescent="0.25">
      <c r="B12" s="6" t="s">
        <v>30</v>
      </c>
      <c r="C12" s="7"/>
      <c r="D12" s="7"/>
      <c r="E12" s="7"/>
      <c r="F12" s="7"/>
      <c r="G12" s="7"/>
      <c r="H12" s="7"/>
      <c r="I12" s="8"/>
    </row>
    <row r="13" spans="1:9" x14ac:dyDescent="0.25">
      <c r="B13" s="13" t="s">
        <v>31</v>
      </c>
      <c r="C13" s="4"/>
      <c r="D13" s="4"/>
      <c r="E13" s="4"/>
      <c r="F13" s="4"/>
      <c r="G13" s="4"/>
      <c r="H13" s="4"/>
      <c r="I13" s="5"/>
    </row>
    <row r="14" spans="1:9" x14ac:dyDescent="0.25">
      <c r="B14" s="9"/>
      <c r="C14" s="10" t="s">
        <v>32</v>
      </c>
      <c r="D14" s="10"/>
      <c r="E14" s="10"/>
      <c r="F14" s="10"/>
      <c r="G14" s="10"/>
      <c r="H14" s="10"/>
      <c r="I14" s="11"/>
    </row>
    <row r="15" spans="1:9" x14ac:dyDescent="0.25">
      <c r="B15" s="6"/>
      <c r="C15" s="7" t="s">
        <v>33</v>
      </c>
      <c r="D15" s="7"/>
      <c r="E15" s="7"/>
      <c r="F15" s="7"/>
      <c r="G15" s="7"/>
      <c r="H15" s="7"/>
      <c r="I15" s="8"/>
    </row>
    <row r="16" spans="1:9" x14ac:dyDescent="0.25">
      <c r="B16" s="13" t="s">
        <v>47</v>
      </c>
      <c r="C16" s="4"/>
      <c r="D16" s="4"/>
      <c r="E16" s="4"/>
      <c r="F16" s="4"/>
      <c r="G16" s="4"/>
      <c r="H16" s="4"/>
      <c r="I16" s="5"/>
    </row>
    <row r="17" spans="2:9" x14ac:dyDescent="0.25">
      <c r="B17" s="9" t="s">
        <v>48</v>
      </c>
      <c r="C17" s="10"/>
      <c r="D17" s="10"/>
      <c r="E17" s="10"/>
      <c r="F17" s="10"/>
      <c r="G17" s="10"/>
      <c r="H17" s="10"/>
      <c r="I17" s="11"/>
    </row>
    <row r="18" spans="2:9" x14ac:dyDescent="0.25">
      <c r="B18" s="6" t="s">
        <v>34</v>
      </c>
      <c r="C18" s="7"/>
      <c r="D18" s="7"/>
      <c r="E18" s="7"/>
      <c r="F18" s="7"/>
      <c r="G18" s="7"/>
      <c r="H18" s="7"/>
      <c r="I18" s="8"/>
    </row>
    <row r="20" spans="2:9" x14ac:dyDescent="0.25">
      <c r="C20" s="3" t="s">
        <v>35</v>
      </c>
      <c r="D20" s="4"/>
      <c r="E20" s="4"/>
      <c r="F20" s="5"/>
    </row>
    <row r="21" spans="2:9" x14ac:dyDescent="0.25">
      <c r="C21" s="6"/>
      <c r="D21" s="7" t="s">
        <v>36</v>
      </c>
      <c r="E21" s="19">
        <v>77</v>
      </c>
      <c r="F21" s="8" t="s">
        <v>23</v>
      </c>
    </row>
    <row r="22" spans="2:9" x14ac:dyDescent="0.25">
      <c r="C22" s="3" t="s">
        <v>37</v>
      </c>
      <c r="D22" s="4"/>
      <c r="E22" s="17">
        <v>78.599999999999994</v>
      </c>
      <c r="F22" s="5" t="s">
        <v>1</v>
      </c>
    </row>
    <row r="23" spans="2:9" x14ac:dyDescent="0.25">
      <c r="C23" s="9"/>
      <c r="D23" s="10" t="s">
        <v>38</v>
      </c>
      <c r="E23" s="10">
        <f>+E22/(1000*60)</f>
        <v>1.31E-3</v>
      </c>
      <c r="F23" s="11" t="s">
        <v>24</v>
      </c>
    </row>
    <row r="24" spans="2:9" x14ac:dyDescent="0.25">
      <c r="C24" s="9"/>
      <c r="D24" s="10" t="s">
        <v>39</v>
      </c>
      <c r="E24" s="18">
        <v>88</v>
      </c>
      <c r="F24" s="11" t="s">
        <v>23</v>
      </c>
    </row>
    <row r="25" spans="2:9" x14ac:dyDescent="0.25">
      <c r="C25" s="9"/>
      <c r="D25" s="10" t="s">
        <v>40</v>
      </c>
      <c r="E25" s="10">
        <f>anchocanal*halto/1000000</f>
        <v>6.7759999999999999E-3</v>
      </c>
      <c r="F25" s="11" t="s">
        <v>25</v>
      </c>
    </row>
    <row r="26" spans="2:9" x14ac:dyDescent="0.25">
      <c r="C26" s="9"/>
      <c r="D26" s="10" t="s">
        <v>41</v>
      </c>
      <c r="E26" s="10">
        <f>Qalto/E25</f>
        <v>0.19332939787485243</v>
      </c>
      <c r="F26" s="11" t="s">
        <v>26</v>
      </c>
    </row>
    <row r="27" spans="2:9" x14ac:dyDescent="0.25">
      <c r="C27" s="9"/>
      <c r="D27" s="10"/>
      <c r="E27" s="21">
        <f>vmax*100</f>
        <v>19.332939787485241</v>
      </c>
      <c r="F27" s="11" t="s">
        <v>0</v>
      </c>
    </row>
    <row r="28" spans="2:9" x14ac:dyDescent="0.25">
      <c r="C28" s="6"/>
      <c r="D28" s="7" t="s">
        <v>44</v>
      </c>
      <c r="E28" s="20">
        <v>20.6</v>
      </c>
      <c r="F28" s="8" t="s">
        <v>13</v>
      </c>
    </row>
    <row r="29" spans="2:9" x14ac:dyDescent="0.25">
      <c r="C29" s="3" t="s">
        <v>42</v>
      </c>
      <c r="D29" s="4"/>
      <c r="E29" s="17">
        <v>28.3</v>
      </c>
      <c r="F29" s="5" t="s">
        <v>1</v>
      </c>
    </row>
    <row r="30" spans="2:9" x14ac:dyDescent="0.25">
      <c r="C30" s="9"/>
      <c r="D30" s="10" t="s">
        <v>38</v>
      </c>
      <c r="E30" s="10">
        <f>+E29/(1000*60)</f>
        <v>4.7166666666666668E-4</v>
      </c>
      <c r="F30" s="11" t="s">
        <v>24</v>
      </c>
    </row>
    <row r="31" spans="2:9" x14ac:dyDescent="0.25">
      <c r="C31" s="9"/>
      <c r="D31" s="10" t="s">
        <v>39</v>
      </c>
      <c r="E31" s="18">
        <v>71</v>
      </c>
      <c r="F31" s="11" t="s">
        <v>23</v>
      </c>
    </row>
    <row r="32" spans="2:9" x14ac:dyDescent="0.25">
      <c r="C32" s="9"/>
      <c r="D32" s="10" t="s">
        <v>40</v>
      </c>
      <c r="E32" s="10">
        <f>anchocanal*hbajo/1000000</f>
        <v>5.4669999999999996E-3</v>
      </c>
      <c r="F32" s="11" t="s">
        <v>25</v>
      </c>
    </row>
    <row r="33" spans="2:8" x14ac:dyDescent="0.25">
      <c r="C33" s="9"/>
      <c r="D33" s="10" t="s">
        <v>43</v>
      </c>
      <c r="E33" s="10">
        <f>Qbajo/E32</f>
        <v>8.6275227120297546E-2</v>
      </c>
      <c r="F33" s="11" t="s">
        <v>26</v>
      </c>
    </row>
    <row r="34" spans="2:8" x14ac:dyDescent="0.25">
      <c r="C34" s="9"/>
      <c r="D34" s="10"/>
      <c r="E34" s="21">
        <f>E33*100</f>
        <v>8.6275227120297551</v>
      </c>
      <c r="F34" s="11" t="s">
        <v>0</v>
      </c>
    </row>
    <row r="35" spans="2:8" x14ac:dyDescent="0.25">
      <c r="C35" s="6"/>
      <c r="D35" s="7" t="s">
        <v>44</v>
      </c>
      <c r="E35" s="20">
        <v>3.1</v>
      </c>
      <c r="F35" s="8" t="s">
        <v>13</v>
      </c>
    </row>
    <row r="37" spans="2:8" x14ac:dyDescent="0.25">
      <c r="C37" s="13" t="s">
        <v>45</v>
      </c>
      <c r="D37" s="4"/>
      <c r="E37" s="4"/>
      <c r="F37" s="5"/>
    </row>
    <row r="38" spans="2:8" x14ac:dyDescent="0.25">
      <c r="C38" s="9"/>
      <c r="D38" s="10" t="s">
        <v>15</v>
      </c>
      <c r="E38" s="10"/>
      <c r="F38" s="11"/>
    </row>
    <row r="39" spans="2:8" x14ac:dyDescent="0.25">
      <c r="C39" s="9"/>
      <c r="D39" s="10" t="s">
        <v>18</v>
      </c>
      <c r="E39" s="10"/>
      <c r="F39" s="11"/>
    </row>
    <row r="40" spans="2:8" x14ac:dyDescent="0.25">
      <c r="C40" s="9"/>
      <c r="D40" s="10" t="s">
        <v>16</v>
      </c>
      <c r="E40" s="21">
        <f>(E27-vbaja)/(hzalto-hzbajo)</f>
        <v>0.6117381185974563</v>
      </c>
      <c r="F40" s="11" t="s">
        <v>19</v>
      </c>
    </row>
    <row r="41" spans="2:8" x14ac:dyDescent="0.25">
      <c r="C41" s="6"/>
      <c r="D41" s="7" t="s">
        <v>20</v>
      </c>
      <c r="E41" s="15">
        <f>vbaja-pendm*hzbajo</f>
        <v>6.7311345443776407</v>
      </c>
      <c r="F41" s="8" t="s">
        <v>0</v>
      </c>
    </row>
    <row r="43" spans="2:8" x14ac:dyDescent="0.25">
      <c r="B43" s="3" t="s">
        <v>17</v>
      </c>
      <c r="C43" s="4"/>
      <c r="D43" s="4"/>
      <c r="E43" s="4"/>
      <c r="F43" s="4"/>
      <c r="G43" s="4"/>
      <c r="H43" s="5"/>
    </row>
    <row r="44" spans="2:8" x14ac:dyDescent="0.25">
      <c r="B44" s="9"/>
      <c r="C44" s="10"/>
      <c r="D44" s="12" t="s">
        <v>22</v>
      </c>
      <c r="E44" s="12">
        <v>0</v>
      </c>
      <c r="F44" s="12" t="s">
        <v>14</v>
      </c>
      <c r="G44" s="12">
        <f>+pendm*E44+ordorigen</f>
        <v>6.7311345443776407</v>
      </c>
      <c r="H44" s="14" t="s">
        <v>0</v>
      </c>
    </row>
    <row r="45" spans="2:8" x14ac:dyDescent="0.25">
      <c r="B45" s="9"/>
      <c r="C45" s="10"/>
      <c r="D45" s="10" t="s">
        <v>21</v>
      </c>
      <c r="E45" s="18">
        <v>3.1</v>
      </c>
      <c r="F45" s="10" t="s">
        <v>14</v>
      </c>
      <c r="G45" s="10">
        <f>+pendm*E45+ordorigen</f>
        <v>8.6275227120297551</v>
      </c>
      <c r="H45" s="11" t="s">
        <v>0</v>
      </c>
    </row>
    <row r="46" spans="2:8" x14ac:dyDescent="0.25">
      <c r="B46" s="9"/>
      <c r="C46" s="10"/>
      <c r="D46" s="10" t="s">
        <v>21</v>
      </c>
      <c r="E46" s="18">
        <v>20.6</v>
      </c>
      <c r="F46" s="10" t="s">
        <v>14</v>
      </c>
      <c r="G46" s="10">
        <f>+pendm*E46+ordorigen</f>
        <v>19.332939787485241</v>
      </c>
      <c r="H46" s="11" t="s">
        <v>0</v>
      </c>
    </row>
    <row r="47" spans="2:8" x14ac:dyDescent="0.25">
      <c r="B47" s="6"/>
      <c r="C47" s="7"/>
      <c r="D47" s="15" t="s">
        <v>22</v>
      </c>
      <c r="E47" s="15">
        <v>50</v>
      </c>
      <c r="F47" s="15" t="s">
        <v>14</v>
      </c>
      <c r="G47" s="15">
        <f>+pendm*E47+ordorigen</f>
        <v>37.318040474250459</v>
      </c>
      <c r="H47" s="16" t="s">
        <v>0</v>
      </c>
    </row>
    <row r="49" spans="2:8" x14ac:dyDescent="0.25">
      <c r="B49" s="13" t="s">
        <v>49</v>
      </c>
      <c r="C49" s="4"/>
      <c r="D49" s="4"/>
      <c r="E49" s="4"/>
      <c r="F49" s="4"/>
      <c r="G49" s="4"/>
      <c r="H49" s="5"/>
    </row>
    <row r="50" spans="2:8" x14ac:dyDescent="0.25">
      <c r="B50" s="9"/>
      <c r="C50" s="10"/>
      <c r="D50" s="22" t="s">
        <v>50</v>
      </c>
      <c r="E50" s="18">
        <v>41.2</v>
      </c>
      <c r="F50" s="10" t="s">
        <v>1</v>
      </c>
      <c r="G50" s="10"/>
      <c r="H50" s="11"/>
    </row>
    <row r="51" spans="2:8" x14ac:dyDescent="0.25">
      <c r="B51" s="9"/>
      <c r="C51" s="10"/>
      <c r="D51" s="10" t="s">
        <v>51</v>
      </c>
      <c r="E51" s="10">
        <f>Qtest/(1000*60)</f>
        <v>6.866666666666667E-4</v>
      </c>
      <c r="F51" s="10" t="s">
        <v>24</v>
      </c>
      <c r="G51" s="10"/>
      <c r="H51" s="11"/>
    </row>
    <row r="52" spans="2:8" x14ac:dyDescent="0.25">
      <c r="B52" s="9"/>
      <c r="C52" s="10"/>
      <c r="D52" s="22" t="s">
        <v>52</v>
      </c>
      <c r="E52" s="18">
        <v>76</v>
      </c>
      <c r="F52" s="10" t="s">
        <v>23</v>
      </c>
      <c r="G52" s="10"/>
      <c r="H52" s="11"/>
    </row>
    <row r="53" spans="2:8" x14ac:dyDescent="0.25">
      <c r="B53" s="9"/>
      <c r="C53" s="10"/>
      <c r="D53" s="10" t="s">
        <v>53</v>
      </c>
      <c r="E53" s="10">
        <f>anchocanal*htest/1000000</f>
        <v>5.8520000000000004E-3</v>
      </c>
      <c r="F53" s="10" t="s">
        <v>25</v>
      </c>
      <c r="G53" s="10"/>
      <c r="H53" s="11"/>
    </row>
    <row r="54" spans="2:8" x14ac:dyDescent="0.25">
      <c r="B54" s="9"/>
      <c r="C54" s="10"/>
      <c r="D54" s="22" t="s">
        <v>54</v>
      </c>
      <c r="E54" s="10">
        <f>Qtestms/Acanaltest</f>
        <v>0.11733880154932787</v>
      </c>
      <c r="F54" s="10" t="s">
        <v>26</v>
      </c>
      <c r="G54" s="10"/>
      <c r="H54" s="11"/>
    </row>
    <row r="55" spans="2:8" x14ac:dyDescent="0.25">
      <c r="B55" s="6"/>
      <c r="C55" s="7"/>
      <c r="D55" s="7"/>
      <c r="E55" s="23">
        <f>E54*100</f>
        <v>11.733880154932788</v>
      </c>
      <c r="F55" s="15" t="s">
        <v>0</v>
      </c>
      <c r="G55" s="7"/>
      <c r="H55" s="8"/>
    </row>
    <row r="62" spans="2:8" x14ac:dyDescent="0.25">
      <c r="E62" s="1"/>
    </row>
    <row r="64" spans="2:8" x14ac:dyDescent="0.25">
      <c r="E64" s="1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Hoja1</vt:lpstr>
      <vt:lpstr>Acanaltest</vt:lpstr>
      <vt:lpstr>anchocanal</vt:lpstr>
      <vt:lpstr>halto</vt:lpstr>
      <vt:lpstr>hbajo</vt:lpstr>
      <vt:lpstr>htest</vt:lpstr>
      <vt:lpstr>hzalto</vt:lpstr>
      <vt:lpstr>hzbajo</vt:lpstr>
      <vt:lpstr>ordorigen</vt:lpstr>
      <vt:lpstr>pendm</vt:lpstr>
      <vt:lpstr>Qalto</vt:lpstr>
      <vt:lpstr>Qbajo</vt:lpstr>
      <vt:lpstr>Qtest</vt:lpstr>
      <vt:lpstr>Qtestms</vt:lpstr>
      <vt:lpstr>vbaja</vt:lpstr>
      <vt:lpstr>vmax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Educacion</dc:creator>
  <cp:lastModifiedBy>Educacion</cp:lastModifiedBy>
  <dcterms:created xsi:type="dcterms:W3CDTF">2024-06-26T21:04:42Z</dcterms:created>
  <dcterms:modified xsi:type="dcterms:W3CDTF">2024-06-27T13:28:08Z</dcterms:modified>
</cp:coreProperties>
</file>